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845 - Prohlídky UTZ zabe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'845 - Prohlídky UTZ zabez...'!$C$112:$K$126</definedName>
    <definedName name="_xlnm.Print_Area" localSheetId="1">'845 - Prohlídky UTZ zabez...'!$C$102:$K$126</definedName>
    <definedName name="_xlnm.Print_Titles" localSheetId="1">'845 - Prohlídky UTZ zabez...'!$112:$112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J110"/>
  <c r="F109"/>
  <c r="F107"/>
  <c r="E105"/>
  <c r="J90"/>
  <c r="F89"/>
  <c r="F87"/>
  <c r="E85"/>
  <c r="J19"/>
  <c r="E19"/>
  <c r="J89"/>
  <c r="J18"/>
  <c r="J16"/>
  <c r="E16"/>
  <c r="F110"/>
  <c r="J15"/>
  <c r="J10"/>
  <c r="J107"/>
  <c i="1" r="L90"/>
  <c r="AM90"/>
  <c r="AM89"/>
  <c r="L89"/>
  <c r="AM87"/>
  <c r="L87"/>
  <c r="L85"/>
  <c r="L84"/>
  <c i="2" r="BK119"/>
  <c r="BK115"/>
  <c r="BK126"/>
  <c r="BK118"/>
  <c r="BK125"/>
  <c r="J125"/>
  <c r="BK124"/>
  <c r="J124"/>
  <c r="BK123"/>
  <c r="J123"/>
  <c r="BK122"/>
  <c r="J122"/>
  <c r="BK121"/>
  <c r="J121"/>
  <c r="J117"/>
  <c r="BK116"/>
  <c i="1" r="AS94"/>
  <c i="2" r="J120"/>
  <c r="J119"/>
  <c r="BK117"/>
  <c r="J116"/>
  <c r="J115"/>
  <c r="J126"/>
  <c r="J118"/>
  <c r="BK120"/>
  <c l="1" r="BK114"/>
  <c r="J114"/>
  <c r="J95"/>
  <c r="P114"/>
  <c r="P113"/>
  <c i="1" r="AU95"/>
  <c i="2" r="R114"/>
  <c r="R113"/>
  <c r="T114"/>
  <c r="T113"/>
  <c r="BE120"/>
  <c r="BE119"/>
  <c r="F90"/>
  <c r="J109"/>
  <c r="BE118"/>
  <c r="BE126"/>
  <c r="J87"/>
  <c r="BE115"/>
  <c r="BE116"/>
  <c r="BE117"/>
  <c r="BE121"/>
  <c r="BE122"/>
  <c r="BE123"/>
  <c r="BE124"/>
  <c r="BE125"/>
  <c r="F34"/>
  <c i="1" r="BC95"/>
  <c r="BC94"/>
  <c r="W32"/>
  <c r="AU94"/>
  <c i="2" r="F32"/>
  <c i="1" r="BA95"/>
  <c r="BA94"/>
  <c r="W30"/>
  <c i="2" r="F35"/>
  <c i="1" r="BD95"/>
  <c r="BD94"/>
  <c r="W33"/>
  <c i="2" r="F33"/>
  <c i="1" r="BB95"/>
  <c r="BB94"/>
  <c r="W31"/>
  <c i="2" r="J32"/>
  <c i="1" r="AW95"/>
  <c i="2" l="1" r="BK113"/>
  <c r="J113"/>
  <c r="J94"/>
  <c i="1" r="AW94"/>
  <c r="AK30"/>
  <c r="AX94"/>
  <c r="AY94"/>
  <c i="2" r="J31"/>
  <c i="1" r="AV95"/>
  <c r="AT95"/>
  <c i="2" r="F31"/>
  <c i="1" r="AZ95"/>
  <c r="AZ94"/>
  <c r="W29"/>
  <c i="2" l="1"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<sst xmlns="http://schemas.openxmlformats.org/spreadsheetml/2006/main">
  <si>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</si>
  <si>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</si>
  <si>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</si>
  <si>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</si>
  <si>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</si>
  <si>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{3302da73-7d7e-4d98-a145-079a8815b0d2}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</si>
  <si>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</si>
  <si>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</si>
  <si>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</si>
  <si>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</si>
  <si>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</si>
  <si>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</si>
  <si>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</si>
  <si>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</si>
  <si>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845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</si>
  <si>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</si>
  <si>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</si>
  <si>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zabezpečovacího zařízení 2024</t>
  </si>
  <si>
    <t>KSO:</t>
  </si>
  <si>
    <t>CC-CZ:</t>
  </si>
  <si>
    <t>Místo:</t>
  </si>
  <si>
    <t xml:space="preserve"> </t>
  </si>
  <si>
    <t>Datum:</t>
  </si>
  <si>
    <t>13. 10. 2023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</si>
  <si>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</si>
  <si>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</si>
  <si>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</si>
  <si>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</si>
  <si>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</si>
  <si>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</si>
  <si>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</si>
  <si>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</si>
  <si>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</si>
  <si>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</si>
  <si>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</si>
  <si>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</si>
  <si>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</si>
  <si>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</si>
  <si>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</si>
  <si>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</si>
  <si>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</si>
  <si>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</si>
  <si>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</si>
  <si>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</si>
  <si>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</si>
  <si>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</si>
  <si>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</si>
  <si>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</si>
  <si>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</si>
  <si>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</si>
  <si>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</si>
  <si>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</si>
  <si>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</si>
  <si>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</si>
  <si>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</si>
  <si>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</si>
  <si>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</si>
  <si>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</si>
  <si>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</si>
  <si>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</si>
  <si>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</si>
  <si>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</si>
  <si>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</si>
  <si>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</si>
  <si>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</si>
  <si>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</si>
  <si>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</si>
  <si>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</si>
  <si>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</si>
  <si>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</si>
  <si>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</si>
  <si>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</si>
  <si>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</si>
  <si>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</si>
  <si>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</si>
  <si>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</si>
  <si>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</si>
  <si>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</si>
  <si>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</si>
  <si>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</si>
  <si>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</si>
  <si>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</si>
  <si>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</si>
  <si>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</si>
  <si>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</si>
  <si>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</si>
  <si>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</si>
  <si>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</si>
  <si>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</si>
  <si>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</si>
  <si>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</si>
  <si>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</si>
  <si>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</si>
  <si>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</si>
  <si>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</si>
  <si>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</si>
  <si>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</si>
  <si>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</si>
  <si>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</si>
  <si>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</si>
  <si>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</si>
  <si>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</si>
  <si>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</si>
  <si>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</si>
  <si>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</si>
  <si>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</si>
  <si>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</si>
  <si>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</si>
  <si>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</si>
  <si>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</si>
  <si>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</si>
  <si>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</si>
  <si>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kus</t>
  </si>
  <si>
    <t>Sborník UOŽI 01 2023</t>
  </si>
  <si>
    <t>512</t>
  </si>
  <si>
    <t>-1539863584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</si>
  <si>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</si>
  <si>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</si>
  <si>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-17289453</t>
  </si>
  <si>
    <t>3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</si>
  <si>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</si>
  <si>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</si>
  <si>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363488154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</si>
  <si>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</si>
  <si>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</si>
  <si>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363923177</t>
  </si>
  <si>
    <t>5</t>
  </si>
  <si>
    <t>7598095550</t>
  </si>
  <si>
    <t>Vyhotovení protokolu UTZ pro PZZ bez závor jedna kolej - vykonání prohlídky a zkoušky včetně vyhotovení protokolu podle vyhl. 100/1995 Sb.</t>
  </si>
  <si>
    <t>2092086993</t>
  </si>
  <si>
    <t>6</t>
  </si>
  <si>
    <t>7598095555</t>
  </si>
  <si>
    <t>Vyhotovení protokolu UTZ pro PZZ bez závor dvě a více kolejí - vykonání prohlídky a zkoušky včetně vyhotovení protokolu podle vyhl. 100/1995 Sb.</t>
  </si>
  <si>
    <t>-418106494</t>
  </si>
  <si>
    <t>7</t>
  </si>
  <si>
    <t>7598095560</t>
  </si>
  <si>
    <t>Vyhotovení protokolu UTZ pro PZZ se závorou jedna kolej - vykonání prohlídky a zkoušky včetně vyhotovení protokolu podle vyhl. 100/1995 Sb.</t>
  </si>
  <si>
    <t>1562980203</t>
  </si>
  <si>
    <t>8</t>
  </si>
  <si>
    <t>7598095565</t>
  </si>
  <si>
    <t>Vyhotovení protokolu UTZ pro PZZ se závorou dvě a více kolejí - vykonání prohlídky a zkoušky včetně vyhotovení protokolu podle vyhl. 100/1995 Sb.</t>
  </si>
  <si>
    <t>-1576539790</t>
  </si>
  <si>
    <t>9</t>
  </si>
  <si>
    <t>7598095570</t>
  </si>
  <si>
    <t>Vyhotovení protokolu UTZ pro TZZ RBP pro jednu kolej - vykonání prohlídky a zkoušky včetně vyhotovení protokolu podle vyhl. 100/1995 Sb.</t>
  </si>
  <si>
    <t>1484767873</t>
  </si>
  <si>
    <t>10</t>
  </si>
  <si>
    <t>7598095575</t>
  </si>
  <si>
    <t>Vyhotovení protokolu UTZ pro TZZ AH bez hradla pro jednu kolej - vykonání prohlídky a zkoušky včetně vyhotovení protokolu podle vyhl. 100/1995 Sb.</t>
  </si>
  <si>
    <t>1300951514</t>
  </si>
  <si>
    <t>11</t>
  </si>
  <si>
    <t>7598095585</t>
  </si>
  <si>
    <t>Vyhotovení protokolu UTZ pro TZZ AB3, AB a ABE pro jednu kolej - vykonání prohlídky a zkoušky včetně vyhotovení protokolu podle vyhl. 100/1995 Sb.</t>
  </si>
  <si>
    <t>-1105813674</t>
  </si>
  <si>
    <t>12</t>
  </si>
  <si>
    <t>7598095590</t>
  </si>
  <si>
    <t>Vyhotovení protokolu UTZ pro TZZ AB3, AB a ABE za každý návěstní bod - vykonání prohlídky a zkoušky včetně vyhotovení protokolu podle vyhl. 100/1995 Sb.</t>
  </si>
  <si>
    <t>-1617853664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</si>
</sst>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845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zabezpečovacího zařízení 2024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13. 10. 2023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Šitanc Michal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4" t="s">
        <v>80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'845 - Prohlídky UTZ zabez...'!J28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81</v>
      </c>
      <c r="AR95" s="121"/>
      <c r="AS95" s="122">
        <v>0</v>
      </c>
      <c r="AT95" s="123">
        <f>ROUND(SUM(AV95:AW95),2)</f>
        <v>0</v>
      </c>
      <c r="AU95" s="124">
        <f>'845 - Prohlídky UTZ zabez...'!P113</f>
        <v>0</v>
      </c>
      <c r="AV95" s="123">
        <f>'845 - Prohlídky UTZ zabez...'!J31</f>
        <v>0</v>
      </c>
      <c r="AW95" s="123">
        <f>'845 - Prohlídky UTZ zabez...'!J32</f>
        <v>0</v>
      </c>
      <c r="AX95" s="123">
        <f>'845 - Prohlídky UTZ zabez...'!J33</f>
        <v>0</v>
      </c>
      <c r="AY95" s="123">
        <f>'845 - Prohlídky UTZ zabez...'!J34</f>
        <v>0</v>
      </c>
      <c r="AZ95" s="123">
        <f>'845 - Prohlídky UTZ zabez...'!F31</f>
        <v>0</v>
      </c>
      <c r="BA95" s="123">
        <f>'845 - Prohlídky UTZ zabez...'!F32</f>
        <v>0</v>
      </c>
      <c r="BB95" s="123">
        <f>'845 - Prohlídky UTZ zabez...'!F33</f>
        <v>0</v>
      </c>
      <c r="BC95" s="123">
        <f>'845 - Prohlídky UTZ zabez...'!F34</f>
        <v>0</v>
      </c>
      <c r="BD95" s="125">
        <f>'845 - Prohlídky UTZ zabez...'!F35</f>
        <v>0</v>
      </c>
      <c r="BE95" s="7"/>
      <c r="BT95" s="126" t="s">
        <v>82</v>
      </c>
      <c r="BU95" s="126" t="s">
        <v>83</v>
      </c>
      <c r="BV95" s="126" t="s">
        <v>78</v>
      </c>
      <c r="BW95" s="126" t="s">
        <v>5</v>
      </c>
      <c r="BX95" s="126" t="s">
        <v>79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4mNHuk0iO8/WDqJwTvxHIWYYckw0yVExEgv3HjugnXQFEyphLnNDYBXP7pvDEinnyBKIvMh7CtUa/iDEOo6elw==" hashValue="n2vrdeHhI75R+x32u0S3PNHEvHE/WngsZ7hWVTjpAooUk1yqCUcMvjRdTHuO/3rSJSIeNWeVn8M82Ddt6HpyL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45 - Prohlídky UTZ zabe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84</v>
      </c>
    </row>
    <row r="4" hidden="1" s="1" customFormat="1" ht="24.96" customHeight="1">
      <c r="B4" s="16"/>
      <c r="D4" s="129" t="s">
        <v>85</v>
      </c>
      <c r="L4" s="16"/>
      <c r="M4" s="130" t="s">
        <v>10</v>
      </c>
      <c r="AT4" s="13" t="s">
        <v>4</v>
      </c>
    </row>
    <row r="5" hidden="1" s="1" customFormat="1" ht="6.96" customHeight="1">
      <c r="B5" s="16"/>
      <c r="L5" s="16"/>
    </row>
    <row r="6" hidden="1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hidden="1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hidden="1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13. 10. 2023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26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8" customHeight="1">
      <c r="A13" s="34"/>
      <c r="B13" s="40"/>
      <c r="C13" s="34"/>
      <c r="D13" s="34"/>
      <c r="E13" s="133" t="s">
        <v>27</v>
      </c>
      <c r="F13" s="34"/>
      <c r="G13" s="34"/>
      <c r="H13" s="34"/>
      <c r="I13" s="131" t="s">
        <v>28</v>
      </c>
      <c r="J13" s="133" t="s">
        <v>29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2" customHeight="1">
      <c r="A15" s="34"/>
      <c r="B15" s="40"/>
      <c r="C15" s="34"/>
      <c r="D15" s="131" t="s">
        <v>30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28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2" customHeight="1">
      <c r="A18" s="34"/>
      <c r="B18" s="40"/>
      <c r="C18" s="34"/>
      <c r="D18" s="131" t="s">
        <v>32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28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2" customHeight="1">
      <c r="A21" s="34"/>
      <c r="B21" s="40"/>
      <c r="C21" s="34"/>
      <c r="D21" s="131" t="s">
        <v>34</v>
      </c>
      <c r="E21" s="34"/>
      <c r="F21" s="34"/>
      <c r="G21" s="34"/>
      <c r="H21" s="34"/>
      <c r="I21" s="131" t="s">
        <v>25</v>
      </c>
      <c r="J21" s="133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8" customHeight="1">
      <c r="A22" s="34"/>
      <c r="B22" s="40"/>
      <c r="C22" s="34"/>
      <c r="D22" s="34"/>
      <c r="E22" s="133" t="s">
        <v>35</v>
      </c>
      <c r="F22" s="34"/>
      <c r="G22" s="34"/>
      <c r="H22" s="34"/>
      <c r="I22" s="131" t="s">
        <v>28</v>
      </c>
      <c r="J22" s="133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2" customHeight="1">
      <c r="A24" s="34"/>
      <c r="B24" s="40"/>
      <c r="C24" s="34"/>
      <c r="D24" s="131" t="s">
        <v>36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hidden="1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25.44" customHeight="1">
      <c r="A28" s="34"/>
      <c r="B28" s="40"/>
      <c r="C28" s="34"/>
      <c r="D28" s="140" t="s">
        <v>37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14.4" customHeight="1">
      <c r="A30" s="34"/>
      <c r="B30" s="40"/>
      <c r="C30" s="34"/>
      <c r="D30" s="34"/>
      <c r="E30" s="34"/>
      <c r="F30" s="142" t="s">
        <v>39</v>
      </c>
      <c r="G30" s="34"/>
      <c r="H30" s="34"/>
      <c r="I30" s="142" t="s">
        <v>38</v>
      </c>
      <c r="J30" s="142" t="s">
        <v>40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14.4" customHeight="1">
      <c r="A31" s="34"/>
      <c r="B31" s="40"/>
      <c r="C31" s="34"/>
      <c r="D31" s="143" t="s">
        <v>41</v>
      </c>
      <c r="E31" s="131" t="s">
        <v>42</v>
      </c>
      <c r="F31" s="144">
        <f>ROUND((SUM(BE113:BE126)),  2)</f>
        <v>0</v>
      </c>
      <c r="G31" s="34"/>
      <c r="H31" s="34"/>
      <c r="I31" s="145">
        <v>0.20999999999999999</v>
      </c>
      <c r="J31" s="144">
        <f>ROUND(((SUM(BE113:BE126))*I31),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131" t="s">
        <v>43</v>
      </c>
      <c r="F32" s="144">
        <f>ROUND((SUM(BF113:BF126)),  2)</f>
        <v>0</v>
      </c>
      <c r="G32" s="34"/>
      <c r="H32" s="34"/>
      <c r="I32" s="145">
        <v>0.14999999999999999</v>
      </c>
      <c r="J32" s="144">
        <f>ROUND(((SUM(BF113:BF126))*I32),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44</v>
      </c>
      <c r="F33" s="144">
        <f>ROUND((SUM(BG113:BG126)),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45</v>
      </c>
      <c r="F34" s="144">
        <f>ROUND((SUM(BH113:BH126)),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46</v>
      </c>
      <c r="F35" s="144">
        <f>ROUND((SUM(BI113:BI126)),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25.44" customHeight="1">
      <c r="A37" s="34"/>
      <c r="B37" s="40"/>
      <c r="C37" s="146"/>
      <c r="D37" s="147" t="s">
        <v>47</v>
      </c>
      <c r="E37" s="148"/>
      <c r="F37" s="148"/>
      <c r="G37" s="149" t="s">
        <v>48</v>
      </c>
      <c r="H37" s="150" t="s">
        <v>49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1" customFormat="1" ht="14.4" customHeight="1">
      <c r="B39" s="16"/>
      <c r="L39" s="16"/>
    </row>
    <row r="40" hidden="1" s="1" customFormat="1" ht="14.4" customHeight="1">
      <c r="B40" s="16"/>
      <c r="L40" s="16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86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72" t="str">
        <f>E7</f>
        <v>Prohlídky UTZ zabezpečovacího zařízení 2024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13. 10. 2023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32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15.15" customHeight="1">
      <c r="A90" s="34"/>
      <c r="B90" s="35"/>
      <c r="C90" s="28" t="s">
        <v>30</v>
      </c>
      <c r="D90" s="36"/>
      <c r="E90" s="36"/>
      <c r="F90" s="23" t="str">
        <f>IF(E16="","",E16)</f>
        <v>Vyplň údaj</v>
      </c>
      <c r="G90" s="36"/>
      <c r="H90" s="36"/>
      <c r="I90" s="28" t="s">
        <v>34</v>
      </c>
      <c r="J90" s="32" t="str">
        <f>E22</f>
        <v>Šitanc Michal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9.28" customHeight="1">
      <c r="A92" s="34"/>
      <c r="B92" s="35"/>
      <c r="C92" s="164" t="s">
        <v>87</v>
      </c>
      <c r="D92" s="165"/>
      <c r="E92" s="165"/>
      <c r="F92" s="165"/>
      <c r="G92" s="165"/>
      <c r="H92" s="165"/>
      <c r="I92" s="165"/>
      <c r="J92" s="166" t="s">
        <v>88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2.8" customHeight="1">
      <c r="A94" s="34"/>
      <c r="B94" s="35"/>
      <c r="C94" s="167" t="s">
        <v>89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90</v>
      </c>
    </row>
    <row r="95" hidden="1" s="9" customFormat="1" ht="24.96" customHeight="1">
      <c r="A95" s="9"/>
      <c r="B95" s="168"/>
      <c r="C95" s="169"/>
      <c r="D95" s="170" t="s">
        <v>91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/>
    <row r="99" hidden="1"/>
    <row r="100" hidden="1"/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92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zabezpečovacího zařízení 2024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13. 10. 2023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32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30</v>
      </c>
      <c r="D110" s="36"/>
      <c r="E110" s="36"/>
      <c r="F110" s="23" t="str">
        <f>IF(E16="","",E16)</f>
        <v>Vyplň údaj</v>
      </c>
      <c r="G110" s="36"/>
      <c r="H110" s="36"/>
      <c r="I110" s="28" t="s">
        <v>34</v>
      </c>
      <c r="J110" s="32" t="str">
        <f>E22</f>
        <v>Šitanc Michal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93</v>
      </c>
      <c r="D112" s="177" t="s">
        <v>62</v>
      </c>
      <c r="E112" s="177" t="s">
        <v>58</v>
      </c>
      <c r="F112" s="177" t="s">
        <v>59</v>
      </c>
      <c r="G112" s="177" t="s">
        <v>94</v>
      </c>
      <c r="H112" s="177" t="s">
        <v>95</v>
      </c>
      <c r="I112" s="177" t="s">
        <v>96</v>
      </c>
      <c r="J112" s="177" t="s">
        <v>88</v>
      </c>
      <c r="K112" s="178" t="s">
        <v>97</v>
      </c>
      <c r="L112" s="179"/>
      <c r="M112" s="96" t="s">
        <v>1</v>
      </c>
      <c r="N112" s="97" t="s">
        <v>41</v>
      </c>
      <c r="O112" s="97" t="s">
        <v>98</v>
      </c>
      <c r="P112" s="97" t="s">
        <v>99</v>
      </c>
      <c r="Q112" s="97" t="s">
        <v>100</v>
      </c>
      <c r="R112" s="97" t="s">
        <v>101</v>
      </c>
      <c r="S112" s="97" t="s">
        <v>102</v>
      </c>
      <c r="T112" s="98" t="s">
        <v>103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104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76</v>
      </c>
      <c r="AU113" s="13" t="s">
        <v>90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76</v>
      </c>
      <c r="E114" s="188" t="s">
        <v>105</v>
      </c>
      <c r="F114" s="188" t="s">
        <v>106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SUM(P115:P126)</f>
        <v>0</v>
      </c>
      <c r="Q114" s="193"/>
      <c r="R114" s="194">
        <f>SUM(R115:R126)</f>
        <v>0</v>
      </c>
      <c r="S114" s="193"/>
      <c r="T114" s="195">
        <f>SUM(T115:T126)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107</v>
      </c>
      <c r="AT114" s="197" t="s">
        <v>76</v>
      </c>
      <c r="AU114" s="197" t="s">
        <v>77</v>
      </c>
      <c r="AY114" s="196" t="s">
        <v>108</v>
      </c>
      <c r="BK114" s="198">
        <f>SUM(BK115:BK126)</f>
        <v>0</v>
      </c>
    </row>
    <row r="115" s="2" customFormat="1" ht="90" customHeight="1">
      <c r="A115" s="34"/>
      <c r="B115" s="35"/>
      <c r="C115" s="199" t="s">
        <v>82</v>
      </c>
      <c r="D115" s="199" t="s">
        <v>109</v>
      </c>
      <c r="E115" s="200" t="s">
        <v>110</v>
      </c>
      <c r="F115" s="201" t="s">
        <v>111</v>
      </c>
      <c r="G115" s="202" t="s">
        <v>112</v>
      </c>
      <c r="H115" s="203">
        <v>3</v>
      </c>
      <c r="I115" s="204"/>
      <c r="J115" s="205">
        <f>ROUND(I115*H115,2)</f>
        <v>0</v>
      </c>
      <c r="K115" s="201" t="s">
        <v>113</v>
      </c>
      <c r="L115" s="40"/>
      <c r="M115" s="206" t="s">
        <v>1</v>
      </c>
      <c r="N115" s="207" t="s">
        <v>42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114</v>
      </c>
      <c r="AT115" s="210" t="s">
        <v>109</v>
      </c>
      <c r="AU115" s="210" t="s">
        <v>82</v>
      </c>
      <c r="AY115" s="13" t="s">
        <v>108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82</v>
      </c>
      <c r="BK115" s="211">
        <f>ROUND(I115*H115,2)</f>
        <v>0</v>
      </c>
      <c r="BL115" s="13" t="s">
        <v>114</v>
      </c>
      <c r="BM115" s="210" t="s">
        <v>115</v>
      </c>
    </row>
    <row r="116" s="2" customFormat="1" ht="100.5" customHeight="1">
      <c r="A116" s="34"/>
      <c r="B116" s="35"/>
      <c r="C116" s="199" t="s">
        <v>84</v>
      </c>
      <c r="D116" s="199" t="s">
        <v>109</v>
      </c>
      <c r="E116" s="200" t="s">
        <v>116</v>
      </c>
      <c r="F116" s="201" t="s">
        <v>117</v>
      </c>
      <c r="G116" s="202" t="s">
        <v>112</v>
      </c>
      <c r="H116" s="203">
        <v>6</v>
      </c>
      <c r="I116" s="204"/>
      <c r="J116" s="205">
        <f>ROUND(I116*H116,2)</f>
        <v>0</v>
      </c>
      <c r="K116" s="201" t="s">
        <v>113</v>
      </c>
      <c r="L116" s="40"/>
      <c r="M116" s="206" t="s">
        <v>1</v>
      </c>
      <c r="N116" s="207" t="s">
        <v>42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0" t="s">
        <v>114</v>
      </c>
      <c r="AT116" s="210" t="s">
        <v>109</v>
      </c>
      <c r="AU116" s="210" t="s">
        <v>82</v>
      </c>
      <c r="AY116" s="13" t="s">
        <v>108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82</v>
      </c>
      <c r="BK116" s="211">
        <f>ROUND(I116*H116,2)</f>
        <v>0</v>
      </c>
      <c r="BL116" s="13" t="s">
        <v>114</v>
      </c>
      <c r="BM116" s="210" t="s">
        <v>118</v>
      </c>
    </row>
    <row r="117" s="2" customFormat="1" ht="90" customHeight="1">
      <c r="A117" s="34"/>
      <c r="B117" s="35"/>
      <c r="C117" s="199" t="s">
        <v>119</v>
      </c>
      <c r="D117" s="199" t="s">
        <v>109</v>
      </c>
      <c r="E117" s="200" t="s">
        <v>120</v>
      </c>
      <c r="F117" s="201" t="s">
        <v>121</v>
      </c>
      <c r="G117" s="202" t="s">
        <v>112</v>
      </c>
      <c r="H117" s="203">
        <v>34</v>
      </c>
      <c r="I117" s="204"/>
      <c r="J117" s="205">
        <f>ROUND(I117*H117,2)</f>
        <v>0</v>
      </c>
      <c r="K117" s="201" t="s">
        <v>113</v>
      </c>
      <c r="L117" s="40"/>
      <c r="M117" s="206" t="s">
        <v>1</v>
      </c>
      <c r="N117" s="207" t="s">
        <v>42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114</v>
      </c>
      <c r="AT117" s="210" t="s">
        <v>109</v>
      </c>
      <c r="AU117" s="210" t="s">
        <v>82</v>
      </c>
      <c r="AY117" s="13" t="s">
        <v>108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82</v>
      </c>
      <c r="BK117" s="211">
        <f>ROUND(I117*H117,2)</f>
        <v>0</v>
      </c>
      <c r="BL117" s="13" t="s">
        <v>114</v>
      </c>
      <c r="BM117" s="210" t="s">
        <v>122</v>
      </c>
    </row>
    <row r="118" s="2" customFormat="1" ht="101.25" customHeight="1">
      <c r="A118" s="34"/>
      <c r="B118" s="35"/>
      <c r="C118" s="199" t="s">
        <v>107</v>
      </c>
      <c r="D118" s="199" t="s">
        <v>109</v>
      </c>
      <c r="E118" s="200" t="s">
        <v>123</v>
      </c>
      <c r="F118" s="201" t="s">
        <v>124</v>
      </c>
      <c r="G118" s="202" t="s">
        <v>112</v>
      </c>
      <c r="H118" s="203">
        <v>23</v>
      </c>
      <c r="I118" s="204"/>
      <c r="J118" s="205">
        <f>ROUND(I118*H118,2)</f>
        <v>0</v>
      </c>
      <c r="K118" s="201" t="s">
        <v>113</v>
      </c>
      <c r="L118" s="40"/>
      <c r="M118" s="206" t="s">
        <v>1</v>
      </c>
      <c r="N118" s="207" t="s">
        <v>42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0" t="s">
        <v>114</v>
      </c>
      <c r="AT118" s="210" t="s">
        <v>109</v>
      </c>
      <c r="AU118" s="210" t="s">
        <v>82</v>
      </c>
      <c r="AY118" s="13" t="s">
        <v>108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82</v>
      </c>
      <c r="BK118" s="211">
        <f>ROUND(I118*H118,2)</f>
        <v>0</v>
      </c>
      <c r="BL118" s="13" t="s">
        <v>114</v>
      </c>
      <c r="BM118" s="210" t="s">
        <v>125</v>
      </c>
    </row>
    <row r="119" s="2" customFormat="1" ht="44.25" customHeight="1">
      <c r="A119" s="34"/>
      <c r="B119" s="35"/>
      <c r="C119" s="199" t="s">
        <v>126</v>
      </c>
      <c r="D119" s="199" t="s">
        <v>109</v>
      </c>
      <c r="E119" s="200" t="s">
        <v>127</v>
      </c>
      <c r="F119" s="201" t="s">
        <v>128</v>
      </c>
      <c r="G119" s="202" t="s">
        <v>112</v>
      </c>
      <c r="H119" s="203">
        <v>55</v>
      </c>
      <c r="I119" s="204"/>
      <c r="J119" s="205">
        <f>ROUND(I119*H119,2)</f>
        <v>0</v>
      </c>
      <c r="K119" s="201" t="s">
        <v>113</v>
      </c>
      <c r="L119" s="40"/>
      <c r="M119" s="206" t="s">
        <v>1</v>
      </c>
      <c r="N119" s="207" t="s">
        <v>42</v>
      </c>
      <c r="O119" s="87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0" t="s">
        <v>114</v>
      </c>
      <c r="AT119" s="210" t="s">
        <v>109</v>
      </c>
      <c r="AU119" s="210" t="s">
        <v>82</v>
      </c>
      <c r="AY119" s="13" t="s">
        <v>108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3" t="s">
        <v>82</v>
      </c>
      <c r="BK119" s="211">
        <f>ROUND(I119*H119,2)</f>
        <v>0</v>
      </c>
      <c r="BL119" s="13" t="s">
        <v>114</v>
      </c>
      <c r="BM119" s="210" t="s">
        <v>129</v>
      </c>
    </row>
    <row r="120" s="2" customFormat="1" ht="44.25" customHeight="1">
      <c r="A120" s="34"/>
      <c r="B120" s="35"/>
      <c r="C120" s="199" t="s">
        <v>130</v>
      </c>
      <c r="D120" s="199" t="s">
        <v>109</v>
      </c>
      <c r="E120" s="200" t="s">
        <v>131</v>
      </c>
      <c r="F120" s="201" t="s">
        <v>132</v>
      </c>
      <c r="G120" s="202" t="s">
        <v>112</v>
      </c>
      <c r="H120" s="203">
        <v>4</v>
      </c>
      <c r="I120" s="204"/>
      <c r="J120" s="205">
        <f>ROUND(I120*H120,2)</f>
        <v>0</v>
      </c>
      <c r="K120" s="201" t="s">
        <v>113</v>
      </c>
      <c r="L120" s="40"/>
      <c r="M120" s="206" t="s">
        <v>1</v>
      </c>
      <c r="N120" s="207" t="s">
        <v>42</v>
      </c>
      <c r="O120" s="8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0" t="s">
        <v>114</v>
      </c>
      <c r="AT120" s="210" t="s">
        <v>109</v>
      </c>
      <c r="AU120" s="210" t="s">
        <v>82</v>
      </c>
      <c r="AY120" s="13" t="s">
        <v>108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3" t="s">
        <v>82</v>
      </c>
      <c r="BK120" s="211">
        <f>ROUND(I120*H120,2)</f>
        <v>0</v>
      </c>
      <c r="BL120" s="13" t="s">
        <v>114</v>
      </c>
      <c r="BM120" s="210" t="s">
        <v>133</v>
      </c>
    </row>
    <row r="121" s="2" customFormat="1" ht="44.25" customHeight="1">
      <c r="A121" s="34"/>
      <c r="B121" s="35"/>
      <c r="C121" s="199" t="s">
        <v>134</v>
      </c>
      <c r="D121" s="199" t="s">
        <v>109</v>
      </c>
      <c r="E121" s="200" t="s">
        <v>135</v>
      </c>
      <c r="F121" s="201" t="s">
        <v>136</v>
      </c>
      <c r="G121" s="202" t="s">
        <v>112</v>
      </c>
      <c r="H121" s="203">
        <v>27</v>
      </c>
      <c r="I121" s="204"/>
      <c r="J121" s="205">
        <f>ROUND(I121*H121,2)</f>
        <v>0</v>
      </c>
      <c r="K121" s="201" t="s">
        <v>113</v>
      </c>
      <c r="L121" s="40"/>
      <c r="M121" s="206" t="s">
        <v>1</v>
      </c>
      <c r="N121" s="207" t="s">
        <v>42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0" t="s">
        <v>114</v>
      </c>
      <c r="AT121" s="210" t="s">
        <v>109</v>
      </c>
      <c r="AU121" s="210" t="s">
        <v>82</v>
      </c>
      <c r="AY121" s="13" t="s">
        <v>108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3" t="s">
        <v>82</v>
      </c>
      <c r="BK121" s="211">
        <f>ROUND(I121*H121,2)</f>
        <v>0</v>
      </c>
      <c r="BL121" s="13" t="s">
        <v>114</v>
      </c>
      <c r="BM121" s="210" t="s">
        <v>137</v>
      </c>
    </row>
    <row r="122" s="2" customFormat="1" ht="44.25" customHeight="1">
      <c r="A122" s="34"/>
      <c r="B122" s="35"/>
      <c r="C122" s="199" t="s">
        <v>138</v>
      </c>
      <c r="D122" s="199" t="s">
        <v>109</v>
      </c>
      <c r="E122" s="200" t="s">
        <v>139</v>
      </c>
      <c r="F122" s="201" t="s">
        <v>140</v>
      </c>
      <c r="G122" s="202" t="s">
        <v>112</v>
      </c>
      <c r="H122" s="203">
        <v>26</v>
      </c>
      <c r="I122" s="204"/>
      <c r="J122" s="205">
        <f>ROUND(I122*H122,2)</f>
        <v>0</v>
      </c>
      <c r="K122" s="201" t="s">
        <v>113</v>
      </c>
      <c r="L122" s="40"/>
      <c r="M122" s="206" t="s">
        <v>1</v>
      </c>
      <c r="N122" s="207" t="s">
        <v>42</v>
      </c>
      <c r="O122" s="87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0" t="s">
        <v>114</v>
      </c>
      <c r="AT122" s="210" t="s">
        <v>109</v>
      </c>
      <c r="AU122" s="210" t="s">
        <v>82</v>
      </c>
      <c r="AY122" s="13" t="s">
        <v>108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3" t="s">
        <v>82</v>
      </c>
      <c r="BK122" s="211">
        <f>ROUND(I122*H122,2)</f>
        <v>0</v>
      </c>
      <c r="BL122" s="13" t="s">
        <v>114</v>
      </c>
      <c r="BM122" s="210" t="s">
        <v>141</v>
      </c>
    </row>
    <row r="123" s="2" customFormat="1" ht="44.25" customHeight="1">
      <c r="A123" s="34"/>
      <c r="B123" s="35"/>
      <c r="C123" s="199" t="s">
        <v>142</v>
      </c>
      <c r="D123" s="199" t="s">
        <v>109</v>
      </c>
      <c r="E123" s="200" t="s">
        <v>143</v>
      </c>
      <c r="F123" s="201" t="s">
        <v>144</v>
      </c>
      <c r="G123" s="202" t="s">
        <v>112</v>
      </c>
      <c r="H123" s="203">
        <v>2</v>
      </c>
      <c r="I123" s="204"/>
      <c r="J123" s="205">
        <f>ROUND(I123*H123,2)</f>
        <v>0</v>
      </c>
      <c r="K123" s="201" t="s">
        <v>113</v>
      </c>
      <c r="L123" s="40"/>
      <c r="M123" s="206" t="s">
        <v>1</v>
      </c>
      <c r="N123" s="207" t="s">
        <v>42</v>
      </c>
      <c r="O123" s="87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0" t="s">
        <v>114</v>
      </c>
      <c r="AT123" s="210" t="s">
        <v>109</v>
      </c>
      <c r="AU123" s="210" t="s">
        <v>82</v>
      </c>
      <c r="AY123" s="13" t="s">
        <v>108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3" t="s">
        <v>82</v>
      </c>
      <c r="BK123" s="211">
        <f>ROUND(I123*H123,2)</f>
        <v>0</v>
      </c>
      <c r="BL123" s="13" t="s">
        <v>114</v>
      </c>
      <c r="BM123" s="210" t="s">
        <v>145</v>
      </c>
    </row>
    <row r="124" s="2" customFormat="1" ht="44.25" customHeight="1">
      <c r="A124" s="34"/>
      <c r="B124" s="35"/>
      <c r="C124" s="199" t="s">
        <v>146</v>
      </c>
      <c r="D124" s="199" t="s">
        <v>109</v>
      </c>
      <c r="E124" s="200" t="s">
        <v>147</v>
      </c>
      <c r="F124" s="201" t="s">
        <v>148</v>
      </c>
      <c r="G124" s="202" t="s">
        <v>112</v>
      </c>
      <c r="H124" s="203">
        <v>8</v>
      </c>
      <c r="I124" s="204"/>
      <c r="J124" s="205">
        <f>ROUND(I124*H124,2)</f>
        <v>0</v>
      </c>
      <c r="K124" s="201" t="s">
        <v>113</v>
      </c>
      <c r="L124" s="40"/>
      <c r="M124" s="206" t="s">
        <v>1</v>
      </c>
      <c r="N124" s="207" t="s">
        <v>42</v>
      </c>
      <c r="O124" s="87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0" t="s">
        <v>114</v>
      </c>
      <c r="AT124" s="210" t="s">
        <v>109</v>
      </c>
      <c r="AU124" s="210" t="s">
        <v>82</v>
      </c>
      <c r="AY124" s="13" t="s">
        <v>108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3" t="s">
        <v>82</v>
      </c>
      <c r="BK124" s="211">
        <f>ROUND(I124*H124,2)</f>
        <v>0</v>
      </c>
      <c r="BL124" s="13" t="s">
        <v>114</v>
      </c>
      <c r="BM124" s="210" t="s">
        <v>149</v>
      </c>
    </row>
    <row r="125" s="2" customFormat="1" ht="44.25" customHeight="1">
      <c r="A125" s="34"/>
      <c r="B125" s="35"/>
      <c r="C125" s="199" t="s">
        <v>150</v>
      </c>
      <c r="D125" s="199" t="s">
        <v>109</v>
      </c>
      <c r="E125" s="200" t="s">
        <v>151</v>
      </c>
      <c r="F125" s="201" t="s">
        <v>152</v>
      </c>
      <c r="G125" s="202" t="s">
        <v>112</v>
      </c>
      <c r="H125" s="203">
        <v>15</v>
      </c>
      <c r="I125" s="204"/>
      <c r="J125" s="205">
        <f>ROUND(I125*H125,2)</f>
        <v>0</v>
      </c>
      <c r="K125" s="201" t="s">
        <v>113</v>
      </c>
      <c r="L125" s="40"/>
      <c r="M125" s="206" t="s">
        <v>1</v>
      </c>
      <c r="N125" s="207" t="s">
        <v>42</v>
      </c>
      <c r="O125" s="87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0" t="s">
        <v>114</v>
      </c>
      <c r="AT125" s="210" t="s">
        <v>109</v>
      </c>
      <c r="AU125" s="210" t="s">
        <v>82</v>
      </c>
      <c r="AY125" s="13" t="s">
        <v>108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3" t="s">
        <v>82</v>
      </c>
      <c r="BK125" s="211">
        <f>ROUND(I125*H125,2)</f>
        <v>0</v>
      </c>
      <c r="BL125" s="13" t="s">
        <v>114</v>
      </c>
      <c r="BM125" s="210" t="s">
        <v>153</v>
      </c>
    </row>
    <row r="126" s="2" customFormat="1" ht="44.25" customHeight="1">
      <c r="A126" s="34"/>
      <c r="B126" s="35"/>
      <c r="C126" s="199" t="s">
        <v>154</v>
      </c>
      <c r="D126" s="199" t="s">
        <v>109</v>
      </c>
      <c r="E126" s="200" t="s">
        <v>155</v>
      </c>
      <c r="F126" s="201" t="s">
        <v>156</v>
      </c>
      <c r="G126" s="202" t="s">
        <v>112</v>
      </c>
      <c r="H126" s="203">
        <v>29</v>
      </c>
      <c r="I126" s="204"/>
      <c r="J126" s="205">
        <f>ROUND(I126*H126,2)</f>
        <v>0</v>
      </c>
      <c r="K126" s="201" t="s">
        <v>113</v>
      </c>
      <c r="L126" s="40"/>
      <c r="M126" s="212" t="s">
        <v>1</v>
      </c>
      <c r="N126" s="213" t="s">
        <v>42</v>
      </c>
      <c r="O126" s="21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0" t="s">
        <v>114</v>
      </c>
      <c r="AT126" s="210" t="s">
        <v>109</v>
      </c>
      <c r="AU126" s="210" t="s">
        <v>82</v>
      </c>
      <c r="AY126" s="13" t="s">
        <v>108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3" t="s">
        <v>82</v>
      </c>
      <c r="BK126" s="211">
        <f>ROUND(I126*H126,2)</f>
        <v>0</v>
      </c>
      <c r="BL126" s="13" t="s">
        <v>114</v>
      </c>
      <c r="BM126" s="210" t="s">
        <v>157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RWRPGbBoYecIbegc11nLRQKPR1eEI8PclkPTcEU06tCCB29P9faqUNeW6frHILK0PzZ8qgaE1gIgoC2V3Rr41w==" hashValue="LsYaEyHuNF3wFo/MRH049/uAree9O5LKplb/TtGa+dpfTiGWll4Ujy0SPQf2nFeDGyCiFToXmo3AR1ih0leKMQ==" algorithmName="SHA-512" password="CC35"/>
  <autoFilter ref="C112:K126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2023-10-18T09:46:44Z</dcterms:created>
  <dcterms:modified xsi:type="dcterms:W3CDTF">2023-10-18T09:46:47Z</dcterms:modified>
</cp:coreProperties>
</file>